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печать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печать!$F$5</definedName>
    <definedName name="Ed_izm">#REF!</definedName>
    <definedName name="ed_izm_P">печать!$C$5</definedName>
    <definedName name="groop">печать!$A$5</definedName>
    <definedName name="Kol_vo">#REF!</definedName>
    <definedName name="mBook">#REF!</definedName>
    <definedName name="NumbStreet">ф2_8!$A$3</definedName>
    <definedName name="NumbStreet_p">печать!$B$3</definedName>
    <definedName name="Podrazdelenie">#REF!</definedName>
    <definedName name="remont">печать!$B$5</definedName>
    <definedName name="soderganie">печать!$B$391</definedName>
    <definedName name="summa_p">печать!$E$5</definedName>
    <definedName name="summa_r">#REF!</definedName>
    <definedName name="WorkRemont">#REF!</definedName>
    <definedName name="worksP">печать!$B$5</definedName>
    <definedName name="Z_16AB5A85_9E32_4760_9C7C_C472E54D5189_.wvu.FilterData" localSheetId="0" hidden="1">период!$A$1:$I$475</definedName>
    <definedName name="Z_16AB5A85_9E32_4760_9C7C_C472E54D5189_.wvu.Rows" localSheetId="2" hidden="1">печать!$9:$23,печать!$26:$35,печать!$38:$41,печать!$46:$51,печать!$54:$99,печать!$103:$104,печать!$107:$118,печать!$121:$126,печать!$128:$129,печать!$131:$137,печать!$139:$147,печать!$149:$168,печать!$170:$180,печать!$183:$193,печать!$195:$196,печать!$201:$201,печать!$204:$209,печать!$212:$214,печать!$217:$227,печать!$229:$231,печать!$234:$237,печать!$239:$239,печать!$241:$242,печать!$244:$265,печать!$271:$276,печать!$280:$281,печать!$283:$287,печать!$289:$319,печать!$321:$334,печать!$336:$337,печать!$341:$341,печать!$348:$348,печать!$350:$350,печать!$352:$352,печать!$357:$357,печать!$363:$363,печать!$376:$376,печать!$381:$381</definedName>
    <definedName name="Z_36218FDC_D91E_4014_BC51_4C3A814596BD_.wvu.FilterData" localSheetId="0" hidden="1">период!$A$1:$I$475</definedName>
    <definedName name="Z_36218FDC_D91E_4014_BC51_4C3A814596BD_.wvu.Rows" localSheetId="2" hidden="1">печать!$9:$23,печать!$26:$41,печать!$44:$99,печать!$102:$104,печать!$107:$118,печать!$121:$157,печать!$159:$196,печать!$201:$208,печать!$212:$214,печать!$216:$231,печать!$234:$249,печать!$251:$252,печать!$254:$265,печать!$270:$277,печать!$279:$295,печать!$297:$312,печать!$314:$330,печать!$332:$334,печать!$336:$337,печать!$341:$341,печать!$350:$350,печать!$352:$352,печать!$363:$363,печать!$366:$370,печать!$372:$373,печать!$377:$379,печать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печать!$A$1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печать!$D$5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<sst xmlns="http://schemas.openxmlformats.org/spreadsheetml/2006/main" count="27197" uniqueCount="799">
  <si>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</si>
  <si>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</si>
  <si>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</si>
  <si>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</si>
  <si>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</si>
  <si>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</si>
  <si>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</si>
  <si>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</si>
  <si>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</si>
  <si>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</si>
  <si>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</si>
  <si>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</si>
  <si>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</si>
  <si>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</si>
  <si>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</si>
  <si>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</si>
  <si>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</si>
  <si>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</si>
  <si>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</si>
  <si>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</si>
  <si>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</si>
  <si>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</si>
  <si>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</si>
  <si>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</si>
  <si>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</si>
  <si>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</si>
  <si>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</si>
  <si>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</si>
  <si>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</si>
  <si>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</si>
  <si>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</si>
  <si>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</si>
  <si>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</si>
  <si>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</si>
  <si>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</si>
  <si>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</si>
  <si>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</si>
  <si>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</si>
  <si>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</si>
  <si>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</si>
  <si>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</si>
  <si>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</si>
  <si>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</si>
  <si>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</si>
  <si>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</si>
  <si>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</si>
  <si>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</si>
  <si>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</si>
  <si>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</si>
  <si>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</si>
  <si>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</si>
  <si>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</si>
  <si>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</si>
  <si>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</si>
  <si>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</si>
  <si>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</si>
  <si>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</si>
  <si>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</si>
  <si>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</si>
  <si>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</si>
  <si>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</si>
  <si>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</si>
  <si>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</si>
  <si>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</si>
  <si>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</si>
  <si>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</si>
  <si>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</si>
  <si>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</si>
  <si>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</si>
  <si>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</si>
  <si>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</si>
  <si>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</si>
  <si>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</si>
  <si>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</si>
  <si>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</si>
  <si>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</si>
  <si>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</si>
  <si>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</si>
  <si>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</si>
  <si>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</si>
  <si>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</si>
  <si>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</si>
  <si>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</si>
  <si>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</si>
  <si>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</si>
  <si>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</si>
  <si>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</si>
  <si>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</si>
  <si>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</si>
  <si>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</si>
  <si>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</si>
  <si>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</si>
  <si>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</si>
  <si>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</si>
  <si>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</si>
  <si>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</si>
  <si>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</si>
  <si>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</si>
  <si>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</si>
  <si>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</si>
  <si>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</si>
  <si>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</si>
  <si>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</si>
  <si>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</si>
  <si>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</si>
  <si>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</si>
  <si>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</si>
  <si>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</si>
  <si>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</si>
  <si>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</si>
  <si>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</si>
  <si>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</si>
  <si>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</si>
  <si>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</si>
  <si>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</si>
  <si>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</si>
  <si>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</si>
  <si>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</si>
  <si>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</si>
  <si>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</si>
  <si>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</si>
  <si>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</si>
  <si>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</si>
  <si>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</si>
  <si>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</si>
  <si>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</si>
  <si>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</si>
  <si>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</si>
  <si>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</si>
  <si>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</si>
  <si>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</si>
  <si>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</si>
  <si>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</si>
  <si>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</si>
  <si>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</si>
  <si>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</si>
  <si>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</si>
  <si>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</si>
  <si>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</si>
  <si>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</si>
  <si>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</si>
  <si>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</si>
  <si>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</si>
  <si>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</si>
  <si>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</si>
  <si>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</si>
  <si>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</si>
  <si>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</si>
  <si>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</si>
  <si>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</si>
  <si>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</si>
  <si>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</si>
  <si>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</si>
  <si>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</si>
  <si>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</si>
  <si>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</si>
  <si>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</si>
  <si>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</si>
  <si>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</si>
  <si>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</si>
  <si>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</si>
  <si>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</si>
  <si>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</si>
  <si>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</si>
  <si>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</si>
  <si>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</si>
  <si>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</si>
  <si>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</si>
  <si>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</si>
  <si>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</si>
  <si>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</si>
  <si>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</si>
  <si>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</si>
  <si>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</si>
  <si>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</si>
  <si>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</si>
  <si>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</si>
  <si>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</si>
  <si>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</si>
  <si>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</si>
  <si>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</si>
  <si>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</si>
  <si>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</si>
  <si>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</si>
  <si>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</si>
  <si>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</si>
  <si>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</si>
  <si>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</si>
  <si>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</si>
  <si>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</si>
  <si>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</si>
  <si>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</si>
  <si>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</si>
  <si>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</si>
  <si>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</si>
  <si>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</si>
  <si>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</si>
  <si>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</si>
  <si>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</si>
  <si>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</si>
  <si>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</si>
  <si>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</si>
  <si>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</si>
  <si>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</si>
  <si>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</si>
  <si>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</si>
  <si>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</si>
  <si>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</si>
  <si>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</si>
  <si>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</si>
  <si>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</si>
  <si>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</si>
  <si>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</si>
  <si>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</si>
  <si>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</si>
  <si>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</si>
  <si>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</si>
  <si>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</si>
  <si>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</si>
  <si>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</si>
  <si>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</si>
  <si>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</si>
  <si>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</si>
  <si>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</si>
  <si>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</si>
  <si>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</si>
  <si>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</si>
  <si>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</si>
  <si>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</si>
  <si>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</si>
  <si>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</si>
  <si>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</si>
  <si>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</si>
  <si>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</si>
  <si>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</si>
  <si>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</si>
  <si>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</si>
  <si>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</si>
  <si>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</si>
  <si>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</si>
  <si>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</si>
  <si>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</si>
  <si>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</si>
  <si>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</si>
  <si>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</si>
  <si>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</si>
  <si>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</si>
  <si>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</si>
  <si>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</si>
  <si>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</si>
  <si>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</si>
  <si>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</si>
  <si>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</si>
  <si>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</si>
  <si>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</si>
  <si>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</si>
  <si>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</si>
  <si>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</si>
  <si>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</si>
  <si>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</si>
  <si>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</si>
  <si>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</si>
  <si>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</si>
  <si>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</si>
  <si>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</si>
  <si>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</si>
  <si>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</si>
  <si>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</si>
  <si>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</si>
  <si>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</si>
  <si>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</si>
  <si>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</si>
  <si>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</si>
  <si>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</si>
  <si>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</si>
  <si>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</si>
  <si>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</si>
  <si>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</si>
  <si>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</si>
  <si>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</si>
  <si>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</si>
  <si>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</si>
  <si>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</si>
  <si>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</si>
  <si>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</si>
  <si>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</si>
  <si>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</si>
  <si>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</si>
  <si>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</si>
  <si>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</si>
  <si>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</si>
  <si>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</si>
  <si>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</si>
  <si>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</si>
  <si>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</si>
  <si>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</si>
  <si>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</si>
  <si>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</si>
  <si>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</si>
  <si>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</si>
  <si>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</si>
  <si>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</si>
  <si>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</si>
  <si>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</si>
  <si>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</si>
  <si>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</si>
  <si>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</si>
  <si>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</si>
  <si>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</si>
  <si>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</si>
  <si>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</si>
  <si>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</si>
  <si>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</si>
  <si>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</si>
  <si>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</si>
  <si>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</si>
  <si>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</si>
  <si>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</si>
  <si>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</si>
  <si>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</si>
  <si>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</si>
  <si>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</si>
  <si>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</si>
  <si>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</si>
  <si>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</si>
  <si>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</si>
  <si>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</si>
  <si>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</si>
  <si>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</si>
  <si>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</si>
  <si>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</si>
  <si>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</si>
  <si>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</si>
  <si>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</si>
  <si>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</si>
  <si>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</si>
  <si>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</si>
  <si>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</si>
  <si>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</si>
  <si>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</si>
  <si>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</si>
  <si>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</si>
  <si>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</si>
  <si>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</si>
  <si>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</si>
  <si>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</si>
  <si>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</si>
  <si>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</si>
  <si>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</si>
  <si>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</si>
  <si>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</si>
  <si>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</si>
  <si>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</si>
  <si>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</si>
  <si>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</si>
  <si>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</si>
  <si>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</si>
  <si>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</si>
  <si>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</si>
  <si>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</si>
  <si>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</si>
  <si>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</si>
  <si>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</si>
  <si>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</si>
  <si>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</si>
  <si>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</si>
  <si>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</si>
  <si>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</si>
  <si>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</si>
  <si>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</si>
  <si>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</si>
  <si>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</si>
  <si>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</si>
  <si>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</si>
  <si>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</si>
  <si>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</si>
  <si>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</si>
  <si>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</si>
  <si>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</si>
  <si>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</si>
  <si>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</si>
  <si>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</si>
  <si>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</si>
  <si>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</si>
  <si>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</si>
  <si>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</si>
  <si>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</si>
  <si>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</si>
  <si>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</si>
  <si>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</si>
  <si>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</si>
  <si>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</si>
  <si>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</si>
  <si>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</si>
  <si>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</si>
  <si>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</si>
  <si>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</si>
  <si>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</si>
  <si>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</si>
  <si>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</si>
  <si>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</si>
  <si>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</si>
  <si>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</si>
  <si>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</si>
  <si>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</si>
  <si>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</si>
  <si>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</si>
  <si>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</si>
  <si>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</si>
  <si>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</si>
  <si>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</si>
  <si>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</si>
  <si>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</si>
  <si>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</si>
  <si>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</si>
  <si>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</si>
  <si>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</si>
  <si>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</si>
  <si>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</si>
  <si>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</si>
  <si>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</si>
  <si>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</si>
  <si>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</si>
  <si>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</si>
  <si>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</si>
  <si>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</si>
  <si>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</si>
  <si>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</si>
  <si>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</si>
  <si>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</si>
  <si>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</si>
  <si>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</si>
  <si>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</si>
  <si>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</si>
  <si>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</si>
  <si>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</si>
  <si>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</si>
  <si>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</si>
  <si>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</si>
  <si>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</si>
  <si>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</si>
  <si>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</si>
  <si>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</si>
  <si>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</si>
  <si>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</si>
  <si>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</si>
  <si>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</si>
  <si>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</si>
  <si>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</si>
  <si>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</si>
  <si>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</si>
  <si>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</si>
  <si>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</si>
  <si>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</si>
  <si>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</si>
  <si>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</si>
  <si>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</si>
  <si>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</si>
  <si>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</si>
  <si>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</si>
  <si>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</si>
  <si>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</si>
  <si>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</si>
  <si>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</si>
  <si>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</si>
  <si>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</si>
  <si>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</si>
  <si>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</si>
  <si>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</si>
  <si>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</si>
  <si>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</si>
  <si>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</si>
  <si>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</si>
  <si>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</si>
  <si>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</si>
  <si>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</si>
  <si>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</si>
  <si>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</si>
  <si>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</si>
  <si>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</si>
  <si>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</si>
  <si>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</si>
  <si>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</si>
  <si>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</si>
  <si>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</si>
  <si>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</si>
  <si>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</si>
  <si>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</si>
  <si>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</si>
  <si>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</si>
  <si>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</si>
  <si>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</si>
  <si>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</si>
  <si>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</si>
  <si>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</si>
  <si>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</si>
  <si>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</si>
  <si>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</si>
  <si>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</si>
  <si>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</si>
  <si>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</si>
  <si>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</si>
  <si>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</si>
  <si>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</si>
  <si>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</si>
  <si>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</si>
  <si>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</si>
  <si>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</si>
  <si>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</si>
  <si>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</si>
  <si>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</si>
  <si>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</si>
  <si>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</si>
  <si>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</si>
  <si>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</si>
  <si>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</si>
  <si>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</si>
  <si>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</si>
  <si>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</si>
  <si>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</si>
  <si>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</si>
  <si>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</si>
  <si>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</si>
  <si>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</si>
  <si>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</si>
  <si>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</si>
  <si>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</si>
  <si>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</si>
  <si>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</si>
  <si>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</si>
  <si>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</si>
  <si>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</si>
  <si>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</si>
  <si>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</si>
  <si>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</si>
  <si>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</si>
  <si>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</si>
  <si>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</si>
  <si>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</si>
  <si>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</si>
  <si>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</si>
  <si>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</si>
  <si>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</si>
  <si>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</si>
  <si>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</si>
  <si>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</si>
  <si>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</si>
  <si>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</si>
  <si>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</si>
  <si>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</si>
  <si>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</si>
  <si>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</si>
  <si>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</si>
  <si>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</si>
  <si>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</si>
  <si>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</si>
  <si>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</si>
  <si>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</si>
  <si>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</si>
  <si>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</si>
  <si>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</si>
  <si>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</si>
  <si>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</si>
  <si>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</si>
  <si>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</si>
  <si>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</si>
  <si>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</si>
  <si>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</si>
  <si>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</si>
  <si>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</si>
  <si>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</si>
  <si>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</si>
  <si>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</si>
  <si>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</si>
  <si>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</si>
  <si>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</si>
  <si>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</si>
  <si>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</si>
  <si>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</si>
  <si>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</si>
  <si>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</si>
  <si>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</si>
  <si>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</si>
  <si>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</si>
  <si>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</si>
  <si>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</si>
  <si>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</si>
  <si>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</si>
  <si>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</si>
  <si>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</si>
  <si>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</si>
  <si>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</si>
  <si>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</si>
  <si>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</si>
  <si>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</si>
  <si>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</si>
  <si>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</si>
  <si>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</si>
  <si>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</si>
  <si>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</si>
  <si>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</si>
  <si>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</si>
  <si>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</si>
  <si>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</si>
  <si>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</si>
  <si>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</si>
  <si>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</si>
  <si>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</si>
  <si>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</si>
  <si>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</si>
  <si>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</si>
  <si>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</si>
  <si>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</si>
  <si>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</si>
  <si>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</si>
  <si>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</si>
  <si>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</si>
  <si>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</si>
  <si>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</si>
  <si>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</si>
  <si>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</si>
  <si>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</si>
  <si>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</si>
  <si>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</si>
  <si>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</si>
  <si>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</si>
  <si>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</si>
  <si>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</si>
  <si>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</si>
  <si>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</si>
  <si>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</si>
  <si>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</si>
  <si>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</si>
  <si>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</si>
  <si>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</si>
  <si>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</si>
  <si>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</si>
  <si>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</si>
  <si>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</si>
  <si>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</si>
  <si>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</si>
  <si>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</si>
  <si>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</si>
  <si>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</si>
  <si>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</si>
  <si>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</si>
  <si>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</si>
  <si>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</si>
  <si>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</si>
  <si>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</si>
  <si>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</si>
  <si>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</si>
  <si>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</si>
  <si>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</si>
  <si>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</si>
  <si>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</si>
  <si>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</si>
  <si>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</si>
  <si>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</si>
  <si>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</si>
  <si>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</si>
  <si>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</si>
  <si>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</si>
  <si>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</si>
  <si>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</si>
  <si>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</si>
  <si>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</si>
  <si>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</si>
  <si>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</si>
  <si>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</si>
  <si>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</si>
  <si>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</si>
  <si>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</si>
  <si>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</si>
  <si>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</si>
  <si>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</si>
  <si>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</si>
  <si>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</si>
  <si>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</si>
  <si>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</si>
  <si>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</si>
  <si>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</si>
  <si>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</si>
  <si>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</si>
  <si>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</si>
  <si>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</si>
  <si>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</si>
  <si>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</si>
  <si>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</si>
  <si>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</si>
  <si>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</si>
  <si>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</si>
  <si>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</si>
  <si>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</si>
  <si>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</si>
  <si>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</si>
  <si>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</si>
  <si>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</si>
  <si>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</si>
  <si>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</si>
  <si>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</si>
  <si>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</si>
  <si>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</si>
  <si>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</si>
  <si>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</si>
  <si>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</si>
  <si>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</si>
  <si>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</si>
  <si>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</si>
  <si>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</si>
  <si>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</si>
  <si>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</si>
  <si>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</si>
  <si>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</si>
  <si>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</si>
  <si>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</si>
  <si>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</si>
  <si>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</si>
  <si>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</si>
  <si>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</si>
  <si>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</si>
  <si>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</si>
  <si>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</si>
  <si>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</si>
  <si>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</si>
  <si>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</si>
  <si>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</si>
  <si>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</si>
  <si>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</si>
  <si>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</si>
  <si>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</si>
  <si>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</si>
  <si>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</si>
  <si>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</si>
  <si>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</si>
  <si>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</si>
  <si>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</si>
  <si>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</si>
  <si>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</si>
  <si>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</si>
  <si>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</si>
  <si>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</si>
  <si>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</si>
  <si>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</si>
  <si>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>февраль, июль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</si>
  <si>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</si>
  <si>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</si>
  <si>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</si>
  <si>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</si>
  <si>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</si>
  <si>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</si>
  <si>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</si>
  <si>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</si>
  <si>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</si>
  <si>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</si>
  <si>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№ 3 по ул. Лесная за 2016 год</t>
  </si>
  <si>
    <t>июнь, август</t>
  </si>
  <si>
    <t>февраль, сентябрь</t>
  </si>
  <si>
    <t>август, сентябрь</t>
  </si>
  <si>
    <t>февраль, март</t>
  </si>
  <si>
    <t>октябрь, февраль</t>
  </si>
  <si>
    <t xml:space="preserve"> март март</t>
  </si>
  <si>
    <t>фев, апр, июл, авг</t>
  </si>
  <si>
    <t>февраль, июнь</t>
  </si>
  <si>
    <t>янв, фев, дек</t>
  </si>
  <si>
    <t>янв, фев, сен</t>
  </si>
  <si>
    <t>апрель, декабрь</t>
  </si>
  <si>
    <t>июн, авг, дек</t>
  </si>
  <si>
    <t>48 | 1</t>
  </si>
  <si>
    <t>34 | 1</t>
  </si>
  <si>
    <t>19,2 | 24</t>
  </si>
  <si>
    <t>4,4 | 3</t>
  </si>
  <si>
    <t>400 | 1</t>
  </si>
  <si>
    <t>5 | 1</t>
  </si>
  <si>
    <t>169,38 | 249</t>
  </si>
  <si>
    <t>112,92 | 136</t>
  </si>
  <si>
    <t>169,38 | 24</t>
  </si>
  <si>
    <t>112,92 | 24</t>
  </si>
  <si>
    <t>117 | 1</t>
  </si>
  <si>
    <t>282,3 | 2</t>
  </si>
  <si>
    <t>1197 | 28</t>
  </si>
  <si>
    <t>598,5 | 22</t>
  </si>
  <si>
    <t>0,21546 | 6</t>
  </si>
  <si>
    <t>11,97 | 40</t>
  </si>
  <si>
    <t>11,97 | 10</t>
  </si>
  <si>
    <t>11,97 | 12</t>
  </si>
  <si>
    <t>1197 | 32</t>
  </si>
  <si>
    <t>598,5 | 8</t>
  </si>
  <si>
    <t>7,2 | 1</t>
  </si>
  <si>
    <t>130 | 2</t>
  </si>
  <si>
    <t>4 | 122</t>
  </si>
  <si>
    <t>166 | 24</t>
  </si>
  <si>
    <t>1197 | 74</t>
  </si>
  <si>
    <t>166 | 23</t>
  </si>
  <si>
    <t>4 | 127</t>
  </si>
  <si>
    <t>1385 | 77</t>
  </si>
  <si>
    <t>1385 | 2</t>
  </si>
  <si>
    <t>авг, июл, июн</t>
  </si>
  <si>
    <t>август,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</si>
</sst>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755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247859.81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1135766.19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1057396.8899999999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1057396.8899999999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1057396.8899999999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322641.5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977619.78</v>
      </c>
      <c r="G28" s="18">
        <f>и_ср_начисл-и_ср_стоимость_факт</f>
        <v>158146.40999999992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625889.64999999991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779915.1100000001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603.26019767839875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1129845.55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1013379.47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424092.51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1427597.16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1427597.16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3906.4599623164058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41370.97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38582.050000000003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16680.73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41370.97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41370.97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2004.5012378513343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344761.68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326383.23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159855.81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390115.67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390115.67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5759.5435215446214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406837.25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390445.24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179286.06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406837.25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406837.25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13" sqref="B413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755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82237.445885927358</v>
      </c>
      <c r="F6" s="40"/>
      <c r="I6" s="27">
        <f>E6/1.18</f>
        <v>69692.750750785897</v>
      </c>
      <c r="J6" s="29">
        <f>[1]сумма!$Q$6</f>
        <v>12959.079134999998</v>
      </c>
      <c r="K6" s="29">
        <f>J6-I6</f>
        <v>-56733.671615785897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338.02492333370316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0.29799999999999999</v>
      </c>
      <c r="E8" s="48">
        <v>338.02492333370316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2634.6214938900416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21.28</v>
      </c>
      <c r="E25" s="48">
        <v>2634.6214938900416</v>
      </c>
      <c r="F25" s="49" t="s">
        <v>736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7340.0211178074051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2.2000000000000002</v>
      </c>
      <c r="E43" s="48">
        <v>2023.4623886068596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15.944000000000001</v>
      </c>
      <c r="E44" s="48">
        <v>1353.3671373345783</v>
      </c>
      <c r="F44" s="49" t="s">
        <v>741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6</v>
      </c>
      <c r="E45" s="48">
        <v>385.7953659656219</v>
      </c>
      <c r="F45" s="49" t="s">
        <v>740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>
        <v>5.6</v>
      </c>
      <c r="E47" s="56">
        <v>3357.7099182806028</v>
      </c>
      <c r="F47" s="49" t="s">
        <v>756</v>
      </c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2</v>
      </c>
      <c r="E50" s="56">
        <v>86.377504285909851</v>
      </c>
      <c r="F50" s="49" t="s">
        <v>757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3</v>
      </c>
      <c r="E54" s="48">
        <v>133.30880333383291</v>
      </c>
      <c r="F54" s="49" t="s">
        <v>758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188.44261732363498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18</v>
      </c>
      <c r="E91" s="35">
        <v>188.44261732363498</v>
      </c>
      <c r="F91" s="33" t="s">
        <v>740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2634.489966682519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21.28</v>
      </c>
      <c r="E101" s="35">
        <v>2634.489966682519</v>
      </c>
      <c r="F101" s="33" t="s">
        <v>736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62951.835899025835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0.76</v>
      </c>
      <c r="E106" s="56">
        <v>805.61610309627099</v>
      </c>
      <c r="F106" s="49" t="s">
        <v>741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>
        <v>1</v>
      </c>
      <c r="E107" s="56">
        <v>56924.181091282342</v>
      </c>
      <c r="F107" s="49" t="s">
        <v>739</v>
      </c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>
        <v>1</v>
      </c>
      <c r="E108" s="48">
        <v>5222.0387046472233</v>
      </c>
      <c r="F108" s="49" t="s">
        <v>739</v>
      </c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2384.8262606798135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0.76</v>
      </c>
      <c r="E120" s="56">
        <v>817.89596147135808</v>
      </c>
      <c r="F120" s="49" t="s">
        <v>741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>
        <v>1</v>
      </c>
      <c r="E125" s="48">
        <v>223.93150052532991</v>
      </c>
      <c r="F125" s="49" t="s">
        <v>740</v>
      </c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1</v>
      </c>
      <c r="E127" s="48">
        <v>141.04499453994913</v>
      </c>
      <c r="F127" s="49" t="s">
        <v>734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172.00769489271264</v>
      </c>
      <c r="F138" s="49" t="s">
        <v>738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>
        <v>1</v>
      </c>
      <c r="E139" s="48">
        <v>114.88303726176937</v>
      </c>
      <c r="F139" s="49" t="s">
        <v>738</v>
      </c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4</v>
      </c>
      <c r="E148" s="48">
        <v>154.72382412232469</v>
      </c>
      <c r="F148" s="49" t="s">
        <v>735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>
        <v>1</v>
      </c>
      <c r="E150" s="48">
        <v>51.060740920474622</v>
      </c>
      <c r="F150" s="49" t="s">
        <v>732</v>
      </c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>
        <v>1</v>
      </c>
      <c r="E157" s="48">
        <v>612.54791648009461</v>
      </c>
      <c r="F157" s="49" t="s">
        <v>737</v>
      </c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>
        <v>2</v>
      </c>
      <c r="E163" s="48">
        <v>96.730590465799963</v>
      </c>
      <c r="F163" s="49" t="s">
        <v>759</v>
      </c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3765.1836071844232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2</v>
      </c>
      <c r="E172" s="48">
        <v>409.61298474663977</v>
      </c>
      <c r="F172" s="49" t="s">
        <v>733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>
        <v>1</v>
      </c>
      <c r="E174" s="48">
        <v>2242.2654798061253</v>
      </c>
      <c r="F174" s="49" t="s">
        <v>730</v>
      </c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>
        <v>4.8</v>
      </c>
      <c r="E175" s="48">
        <v>368.94540454700496</v>
      </c>
      <c r="F175" s="49" t="s">
        <v>730</v>
      </c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>
        <v>0.65</v>
      </c>
      <c r="E176" s="48">
        <v>690.76053316006164</v>
      </c>
      <c r="F176" s="49" t="s">
        <v>743</v>
      </c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0.82000000000000006</v>
      </c>
      <c r="E194" s="48">
        <v>53.59920492459203</v>
      </c>
      <c r="F194" s="49" t="s">
        <v>733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126363.56526629814</v>
      </c>
      <c r="F197" s="75"/>
      <c r="I197" s="27">
        <f>E197/1.18</f>
        <v>107087.76717482894</v>
      </c>
      <c r="J197" s="29">
        <f>[1]сумма!$Q$11</f>
        <v>31082.599499999997</v>
      </c>
      <c r="K197" s="29">
        <f>J197-I197</f>
        <v>-76005.167674828946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126363.56526629814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4.5599999999999996</v>
      </c>
      <c r="E199" s="35">
        <v>17976.409346071196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9.0239999999999991</v>
      </c>
      <c r="E200" s="35">
        <v>14230.478604764068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14.38</v>
      </c>
      <c r="E202" s="35">
        <v>369.13708642228806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14.38</v>
      </c>
      <c r="E203" s="35">
        <v>8134.2044930992188</v>
      </c>
      <c r="F203" s="49" t="s">
        <v>737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14.38</v>
      </c>
      <c r="E210" s="35">
        <v>18299.392339671831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130.19</v>
      </c>
      <c r="E211" s="35">
        <v>46871.447984330007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>
        <v>2</v>
      </c>
      <c r="E213" s="35">
        <v>2254.5779984901783</v>
      </c>
      <c r="F213" s="49" t="s">
        <v>760</v>
      </c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5</v>
      </c>
      <c r="E215" s="35">
        <v>1038.5149165626267</v>
      </c>
      <c r="F215" s="49" t="s">
        <v>737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>
        <v>3</v>
      </c>
      <c r="E216" s="35">
        <v>841.91233721719345</v>
      </c>
      <c r="F216" s="49" t="s">
        <v>739</v>
      </c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>
        <v>2</v>
      </c>
      <c r="E217" s="35">
        <v>1142.8944697460086</v>
      </c>
      <c r="F217" s="49" t="s">
        <v>737</v>
      </c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>
        <v>1</v>
      </c>
      <c r="E223" s="35">
        <v>5203.2167874012566</v>
      </c>
      <c r="F223" s="49" t="s">
        <v>732</v>
      </c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172.00769489271264</v>
      </c>
      <c r="F228" s="49" t="s">
        <v>738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>
        <v>2</v>
      </c>
      <c r="E229" s="35">
        <v>9171.3717628525883</v>
      </c>
      <c r="F229" s="49" t="s">
        <v>737</v>
      </c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>
        <v>1.8</v>
      </c>
      <c r="E231" s="48">
        <v>657.99944477699216</v>
      </c>
      <c r="F231" s="49" t="s">
        <v>734</v>
      </c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9660.085297497877</v>
      </c>
      <c r="F232" s="33"/>
      <c r="I232" s="27">
        <f>E232/1.18</f>
        <v>8186.5129639812521</v>
      </c>
      <c r="J232" s="29">
        <f>[1]сумма!$M$13</f>
        <v>4000.8600000000006</v>
      </c>
      <c r="K232" s="29">
        <f>J232-I232</f>
        <v>-4185.6529639812516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9660.085297497877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1</v>
      </c>
      <c r="E243" s="35">
        <v>406.64130534754645</v>
      </c>
      <c r="F243" s="33" t="s">
        <v>738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>
        <v>4</v>
      </c>
      <c r="E250" s="35">
        <v>1538.4884515396029</v>
      </c>
      <c r="F250" s="33" t="s">
        <v>761</v>
      </c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>
        <v>40</v>
      </c>
      <c r="E253" s="35">
        <v>7714.9555406107283</v>
      </c>
      <c r="F253" s="33" t="s">
        <v>732</v>
      </c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43954.560618715812</v>
      </c>
      <c r="F266" s="75"/>
      <c r="I266" s="27">
        <f>E266/1.18</f>
        <v>37249.627642979503</v>
      </c>
      <c r="J266" s="29">
        <f>[1]сумма!$Q$15</f>
        <v>14033.079052204816</v>
      </c>
      <c r="K266" s="29">
        <f>J266-I266</f>
        <v>-23216.548590774688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43954.560618715812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1.504</v>
      </c>
      <c r="E268" s="35">
        <v>4628.2869914835446</v>
      </c>
      <c r="F268" s="33" t="s">
        <v>744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0.4</v>
      </c>
      <c r="E269" s="35">
        <v>1384.8140969514029</v>
      </c>
      <c r="F269" s="33" t="s">
        <v>744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1</v>
      </c>
      <c r="E271" s="35">
        <v>41.593154403208125</v>
      </c>
      <c r="F271" s="33" t="s">
        <v>740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>
        <v>1</v>
      </c>
      <c r="E273" s="35">
        <v>87.351337044639578</v>
      </c>
      <c r="F273" s="33" t="s">
        <v>735</v>
      </c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>
        <v>1</v>
      </c>
      <c r="E275" s="35">
        <v>74.8564567234545</v>
      </c>
      <c r="F275" s="33" t="s">
        <v>730</v>
      </c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2</v>
      </c>
      <c r="E278" s="35">
        <v>550.07069589825551</v>
      </c>
      <c r="F278" s="33" t="s">
        <v>732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20</v>
      </c>
      <c r="E282" s="35">
        <v>23469.815165380205</v>
      </c>
      <c r="F282" s="33" t="s">
        <v>734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1</v>
      </c>
      <c r="E284" s="35">
        <v>444.29719886660695</v>
      </c>
      <c r="F284" s="33" t="s">
        <v>738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38</v>
      </c>
      <c r="E288" s="35">
        <v>448.71532790068056</v>
      </c>
      <c r="F288" s="33" t="s">
        <v>762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1</v>
      </c>
      <c r="E293" s="35">
        <v>107.31115863748521</v>
      </c>
      <c r="F293" s="33" t="s">
        <v>738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>
        <v>5</v>
      </c>
      <c r="E299" s="35">
        <v>90.965583239239109</v>
      </c>
      <c r="F299" s="33" t="s">
        <v>737</v>
      </c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>
        <v>1</v>
      </c>
      <c r="E309" s="35">
        <v>413.30936814756228</v>
      </c>
      <c r="F309" s="33" t="s">
        <v>743</v>
      </c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2</v>
      </c>
      <c r="E310" s="35">
        <v>347.04529836599698</v>
      </c>
      <c r="F310" s="33" t="s">
        <v>763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>
        <v>1</v>
      </c>
      <c r="E311" s="35">
        <v>503.43832232197514</v>
      </c>
      <c r="F311" s="33" t="s">
        <v>732</v>
      </c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9</v>
      </c>
      <c r="E312" s="35">
        <v>950.20799088652814</v>
      </c>
      <c r="F312" s="33" t="s">
        <v>740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>
        <v>1</v>
      </c>
      <c r="E314" s="35">
        <v>635.35772006361208</v>
      </c>
      <c r="F314" s="33" t="s">
        <v>734</v>
      </c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</v>
      </c>
      <c r="E319" s="35">
        <v>496.92249758896492</v>
      </c>
      <c r="F319" s="33" t="s">
        <v>730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4</v>
      </c>
      <c r="E320" s="35">
        <v>1707.2713005757844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>
        <v>28</v>
      </c>
      <c r="E321" s="35">
        <v>1830.5956743029108</v>
      </c>
      <c r="F321" s="33" t="s">
        <v>734</v>
      </c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>
        <v>1</v>
      </c>
      <c r="E326" s="35">
        <v>386.11820547499616</v>
      </c>
      <c r="F326" s="33" t="s">
        <v>737</v>
      </c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11</v>
      </c>
      <c r="E328" s="35">
        <v>479.76133248956216</v>
      </c>
      <c r="F328" s="33" t="s">
        <v>764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749.80227811406451</v>
      </c>
      <c r="F333" s="33" t="s">
        <v>730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6</v>
      </c>
      <c r="E334" s="35">
        <v>525.65924618201598</v>
      </c>
      <c r="F334" s="33" t="s">
        <v>765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27</v>
      </c>
      <c r="E335" s="35">
        <v>1327.4866505464597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>
        <v>9</v>
      </c>
      <c r="E336" s="35">
        <v>1496.6361373835498</v>
      </c>
      <c r="F336" s="33" t="s">
        <v>766</v>
      </c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3</v>
      </c>
      <c r="E337" s="35">
        <v>776.87142974309722</v>
      </c>
      <c r="F337" s="33" t="s">
        <v>767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161109.14720804928</v>
      </c>
      <c r="F338" s="75"/>
      <c r="I338" s="27">
        <f>E338/1.18</f>
        <v>136533.17560004178</v>
      </c>
      <c r="J338" s="29">
        <f>[1]сумма!$Q$17</f>
        <v>27117.06</v>
      </c>
      <c r="K338" s="29">
        <f>J338-I338</f>
        <v>-109416.11560004178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161109.14720804928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768</v>
      </c>
      <c r="E340" s="84">
        <v>245.14280078484546</v>
      </c>
      <c r="F340" s="49" t="s">
        <v>743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769</v>
      </c>
      <c r="E342" s="48">
        <v>216.81662309197168</v>
      </c>
      <c r="F342" s="49" t="s">
        <v>735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770</v>
      </c>
      <c r="E343" s="84">
        <v>1928.6432290017565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771</v>
      </c>
      <c r="E345" s="84">
        <v>31.554572786616291</v>
      </c>
      <c r="F345" s="49" t="s">
        <v>745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772</v>
      </c>
      <c r="E346" s="48">
        <v>1357.0020710697549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773</v>
      </c>
      <c r="E347" s="48">
        <v>15.795221921606718</v>
      </c>
      <c r="F347" s="49" t="s">
        <v>735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774</v>
      </c>
      <c r="E349" s="48">
        <v>95672.48421347361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775</v>
      </c>
      <c r="E350" s="48">
        <v>26558.918347502586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776</v>
      </c>
      <c r="E351" s="48">
        <v>21072.810908555068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777</v>
      </c>
      <c r="E352" s="48">
        <v>11343.073775033987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778</v>
      </c>
      <c r="E353" s="84">
        <v>1340.8242245444453</v>
      </c>
      <c r="F353" s="49" t="s">
        <v>739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779</v>
      </c>
      <c r="E354" s="48">
        <v>1326.0812202830214</v>
      </c>
      <c r="F354" s="49" t="s">
        <v>746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173623.36563585384</v>
      </c>
      <c r="F355" s="75"/>
      <c r="I355" s="27">
        <f>E355/1.18</f>
        <v>147138.44545411345</v>
      </c>
      <c r="J355" s="29">
        <f>[1]сумма!$Q$19</f>
        <v>27334.060541112922</v>
      </c>
      <c r="K355" s="29">
        <f>J355-I355</f>
        <v>-119804.38491300053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96112.266611279178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747</v>
      </c>
      <c r="E357" s="89">
        <v>79.93267111729061</v>
      </c>
      <c r="F357" s="49" t="s">
        <v>748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780</v>
      </c>
      <c r="E358" s="89">
        <v>17691.162704010749</v>
      </c>
      <c r="F358" s="49" t="s">
        <v>749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781</v>
      </c>
      <c r="E359" s="89">
        <v>30409.006680148941</v>
      </c>
      <c r="F359" s="49" t="s">
        <v>749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782</v>
      </c>
      <c r="E360" s="89">
        <v>216.2546432052832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783</v>
      </c>
      <c r="E361" s="89">
        <v>452.88729048238832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784</v>
      </c>
      <c r="E362" s="89">
        <v>792.28402706100132</v>
      </c>
      <c r="F362" s="49" t="s">
        <v>748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785</v>
      </c>
      <c r="E364" s="89">
        <v>2288.8723363690883</v>
      </c>
      <c r="F364" s="49" t="s">
        <v>750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786</v>
      </c>
      <c r="E365" s="89">
        <v>11538.391678205408</v>
      </c>
      <c r="F365" s="49" t="s">
        <v>751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787</v>
      </c>
      <c r="E366" s="89">
        <v>11138.381569071849</v>
      </c>
      <c r="F366" s="49" t="s">
        <v>752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788</v>
      </c>
      <c r="E367" s="89">
        <v>632.5262979962115</v>
      </c>
      <c r="F367" s="49" t="s">
        <v>740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788</v>
      </c>
      <c r="E368" s="89">
        <v>923.63187930085701</v>
      </c>
      <c r="F368" s="49" t="s">
        <v>740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789</v>
      </c>
      <c r="E369" s="89">
        <v>2112.1834685904491</v>
      </c>
      <c r="F369" s="49" t="s">
        <v>753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790</v>
      </c>
      <c r="E370" s="89">
        <v>4286.101025584574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791</v>
      </c>
      <c r="E371" s="89">
        <v>12444.088029207694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6.3000000000000007</v>
      </c>
      <c r="E373" s="89">
        <v>1106.5623109273986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77511.099024574651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792</v>
      </c>
      <c r="E375" s="93">
        <v>26153.15691229462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793</v>
      </c>
      <c r="E377" s="95">
        <v>2150.6491982814468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794</v>
      </c>
      <c r="E378" s="95">
        <v>4414.6509354098525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795</v>
      </c>
      <c r="E379" s="95">
        <v>30278.579518361752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796</v>
      </c>
      <c r="E380" s="95">
        <v>10601.140754416501</v>
      </c>
      <c r="F380" s="49" t="s">
        <v>754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796</v>
      </c>
      <c r="E382" s="95">
        <v>1886.0396098080319</v>
      </c>
      <c r="F382" s="49" t="s">
        <v>797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796</v>
      </c>
      <c r="E383" s="95">
        <v>970.99363102794598</v>
      </c>
      <c r="F383" s="49" t="s">
        <v>798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6.1</v>
      </c>
      <c r="E385" s="95">
        <v>1055.8884649745073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80094.255784883528</v>
      </c>
      <c r="F386" s="75"/>
      <c r="I386" s="27">
        <f>E386/1.18</f>
        <v>67876.487953291129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80094.255784883528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45709.93739886595</v>
      </c>
      <c r="F388" s="75"/>
      <c r="I388" s="27">
        <f>E388/1.18</f>
        <v>38737.235083784704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45709.93739886595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254867.26513333974</v>
      </c>
      <c r="F390" s="75"/>
      <c r="I390" s="27">
        <f>E390/1.18</f>
        <v>215989.20774011844</v>
      </c>
      <c r="J390" s="27">
        <f>SUM(I6:I390)</f>
        <v>828491.21036392497</v>
      </c>
      <c r="K390" s="27">
        <f>J390*1.01330668353499*1.18</f>
        <v>990628.50323987508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254867.26513333974</v>
      </c>
      <c r="F391" s="49" t="s">
        <v>731</v>
      </c>
      <c r="I391" s="27">
        <f>E6+E197+E232+E266+E338+E355+E386+E388+E390</f>
        <v>977619.62822943158</v>
      </c>
      <c r="J391" s="27">
        <f>I391-K391</f>
        <v>638455.85199070978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печать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2017-05-18T02:13:05Z</dcterms:modified>
</cp:coreProperties>
</file>